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<sst xmlns="http://schemas.openxmlformats.org/spreadsheetml/2006/main" count="577" uniqueCount="509">
  <si>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</si>
  <si>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</si>
  <si>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</si>
  <si>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</si>
  <si>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</si>
  <si>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</si>
  <si>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</si>
  <si>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</si>
  <si>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</si>
  <si>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</si>
  <si>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</si>
  <si>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</si>
  <si>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</si>
  <si>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</si>
  <si>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</si>
  <si>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</si>
  <si>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</si>
  <si>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</si>
  <si>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</si>
  <si>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</si>
  <si>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</si>
  <si>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</si>
  <si>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</si>
  <si>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</si>
  <si>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</si>
  <si>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</si>
  <si>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</si>
  <si>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</si>
  <si>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</si>
  <si>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</si>
  <si>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</si>
  <si>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</si>
  <si>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</si>
  <si>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</si>
  <si>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</si>
  <si>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</si>
  <si>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</si>
  <si>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</si>
  <si>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</si>
  <si>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</si>
  <si>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</si>
  <si>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</si>
  <si>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</si>
  <si>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</si>
  <si>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</si>
  <si>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</si>
  <si>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</si>
  <si>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</si>
  <si>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</si>
  <si>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</si>
  <si>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</si>
  <si>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</si>
  <si>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</si>
  <si>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</si>
  <si>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</si>
  <si>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</si>
  <si>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</si>
  <si>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</si>
  <si>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</si>
  <si>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</si>
  <si>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</si>
  <si>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</si>
  <si>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</si>
  <si>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</si>
  <si>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</si>
  <si>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</si>
  <si>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</si>
  <si>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</si>
  <si>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</si>
  <si>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</si>
  <si>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</si>
  <si>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</si>
  <si>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</si>
  <si>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</si>
  <si>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</si>
  <si>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</si>
  <si>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</si>
  <si>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</si>
  <si>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</si>
  <si>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</si>
  <si>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</si>
  <si>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</si>
  <si>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</si>
  <si>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</si>
  <si>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</si>
  <si>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</si>
  <si>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</si>
  <si>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</si>
  <si>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</si>
  <si>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</si>
  <si>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</si>
  <si>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</si>
  <si>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</si>
  <si>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</si>
  <si>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</si>
  <si>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</si>
  <si>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</si>
  <si>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</si>
  <si>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</si>
  <si>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</si>
  <si>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</si>
  <si>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</si>
  <si>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</si>
  <si>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</si>
  <si>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</si>
  <si>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</si>
  <si>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</si>
  <si>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</si>
  <si>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</si>
  <si>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</si>
  <si>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</si>
  <si>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</si>
  <si>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</si>
  <si>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</si>
  <si>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</si>
  <si>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</si>
  <si>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</si>
  <si>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</si>
  <si>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</si>
  <si>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</si>
  <si>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</si>
  <si>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</si>
  <si>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</si>
  <si>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</si>
  <si>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</si>
  <si>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</si>
  <si>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</si>
  <si>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</si>
  <si>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</si>
  <si>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</si>
  <si>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</si>
  <si>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</si>
  <si>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</si>
  <si>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</si>
  <si>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</si>
  <si>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</si>
  <si>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</si>
  <si>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</si>
  <si>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</si>
  <si>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</si>
  <si>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</si>
  <si>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</si>
  <si>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</si>
  <si>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</si>
  <si>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</si>
  <si>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</si>
  <si>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</si>
  <si>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</si>
  <si>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</si>
  <si>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</si>
  <si>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</si>
  <si>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</si>
  <si>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</si>
  <si>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</si>
  <si>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</si>
  <si>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</si>
  <si>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</si>
  <si>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</si>
  <si>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</si>
  <si>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</si>
  <si>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</si>
  <si>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</si>
  <si>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</si>
  <si>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</si>
  <si>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</si>
  <si>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</si>
  <si>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</si>
  <si>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</si>
  <si>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</si>
  <si>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</si>
  <si>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</si>
  <si>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</si>
  <si>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</si>
  <si>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</si>
  <si>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</si>
  <si>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</si>
  <si>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</si>
  <si>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</si>
  <si>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</si>
  <si>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</si>
  <si>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</si>
  <si>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</si>
  <si>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</si>
  <si>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</si>
  <si>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</si>
  <si>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</si>
  <si>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</si>
  <si>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</si>
  <si>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</si>
  <si>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</si>
  <si>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</si>
  <si>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</si>
  <si>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</si>
  <si>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</si>
  <si>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</si>
  <si>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</si>
  <si>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</si>
  <si>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</si>
  <si>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</si>
  <si>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</si>
  <si>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</si>
  <si>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</si>
  <si>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</si>
  <si>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</si>
  <si>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</si>
  <si>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</si>
  <si>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</si>
  <si>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</si>
  <si>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</si>
  <si>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</si>
  <si>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</si>
  <si>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</si>
  <si>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</si>
  <si>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</si>
  <si>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</si>
  <si>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</si>
  <si>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</si>
  <si>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</si>
  <si>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</si>
  <si>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</si>
  <si>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</si>
  <si>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</si>
  <si>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</si>
  <si>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</si>
  <si>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</si>
  <si>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</si>
  <si>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</si>
  <si>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</si>
  <si>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</si>
  <si>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</si>
  <si>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</si>
  <si>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</si>
  <si>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</si>
  <si>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</si>
  <si>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</si>
  <si>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</si>
  <si>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</si>
  <si>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</si>
  <si>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</si>
  <si>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</si>
  <si>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</si>
  <si>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</si>
  <si>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</si>
  <si>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</si>
  <si>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</si>
  <si>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</si>
  <si>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</si>
  <si>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</si>
  <si>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</si>
  <si>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</si>
  <si>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</si>
  <si>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</si>
  <si>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</si>
  <si>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</si>
  <si>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</si>
  <si>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</si>
  <si>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</si>
  <si>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</si>
  <si>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</si>
  <si>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</si>
  <si>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</si>
  <si>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</si>
  <si>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</si>
  <si>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</si>
  <si>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</si>
  <si>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</si>
  <si>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</si>
  <si>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</si>
  <si>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</si>
  <si>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</si>
  <si>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</si>
  <si>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</si>
  <si>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</si>
  <si>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</si>
  <si>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</si>
  <si>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</si>
  <si>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</si>
  <si>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</si>
  <si>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</si>
  <si>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</si>
  <si>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</si>
  <si>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</si>
  <si>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</si>
  <si>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</si>
  <si>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</si>
  <si>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</si>
  <si>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</si>
  <si>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</si>
  <si>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</si>
  <si>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</si>
  <si>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</si>
  <si>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</si>
  <si>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</si>
  <si>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</si>
  <si>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</si>
  <si>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</si>
  <si>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</si>
  <si>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</si>
  <si>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</si>
  <si>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</si>
  <si>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</si>
  <si>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</si>
  <si>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</si>
  <si>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</si>
  <si>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</si>
  <si>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</si>
  <si>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</si>
  <si>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</si>
  <si>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</si>
  <si>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</si>
  <si>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</si>
  <si>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</si>
  <si>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</si>
  <si>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</si>
  <si>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</si>
  <si>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</si>
  <si>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</si>
  <si>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</si>
  <si>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</si>
  <si>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</si>
  <si>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</si>
  <si>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</si>
  <si>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</si>
  <si>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</si>
  <si>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</si>
  <si>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</si>
  <si>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</si>
  <si>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</si>
  <si>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</si>
  <si>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</si>
  <si>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</si>
  <si>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</si>
  <si>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</si>
  <si>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</si>
  <si>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</si>
  <si>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</si>
  <si>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</si>
  <si>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</si>
  <si>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</si>
  <si>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</si>
  <si>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</si>
  <si>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</si>
  <si>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</si>
  <si>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</si>
  <si>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</si>
  <si>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</si>
  <si>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</si>
  <si>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</si>
  <si>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</si>
  <si>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</si>
  <si>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</si>
  <si>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</si>
  <si>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</si>
  <si>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</si>
  <si>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</si>
  <si>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</si>
  <si>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</si>
  <si>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</si>
  <si>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</si>
  <si>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</si>
  <si>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</si>
  <si>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</si>
  <si>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</si>
  <si>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</si>
  <si>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</si>
  <si>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</si>
  <si>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</si>
  <si>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</si>
  <si>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</si>
  <si>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</si>
  <si>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</si>
  <si>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</si>
  <si>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</si>
  <si>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</si>
  <si>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</si>
  <si>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</si>
  <si>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</si>
  <si>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</si>
  <si>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</si>
  <si>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</si>
  <si>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</si>
  <si>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</si>
  <si>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</si>
  <si>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</si>
  <si>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</si>
  <si>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</si>
  <si>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</si>
  <si>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</si>
  <si>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</si>
  <si>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</si>
  <si>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</si>
  <si>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</si>
  <si>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</si>
  <si>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</si>
  <si>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</si>
  <si>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</si>
  <si>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</si>
  <si>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</si>
  <si>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</si>
  <si>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</si>
  <si>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</si>
  <si>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</si>
  <si>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</si>
  <si>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</si>
  <si>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</si>
  <si>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</si>
  <si>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</si>
  <si>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</si>
  <si>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</si>
  <si>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</si>
  <si>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</si>
  <si>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</si>
  <si>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</si>
  <si>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</si>
  <si>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</si>
  <si>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</si>
  <si>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</si>
  <si>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</si>
  <si>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</si>
  <si>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</si>
  <si>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</si>
  <si>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</si>
  <si>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</si>
  <si>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</si>
  <si>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</si>
  <si>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</si>
  <si>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</si>
  <si>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</si>
  <si>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</si>
  <si>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</si>
  <si>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</si>
  <si>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</si>
  <si>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</si>
  <si>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</si>
  <si>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</si>
  <si>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</si>
  <si>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</si>
  <si>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</si>
  <si>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</si>
  <si>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</si>
  <si>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</si>
  <si>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</si>
  <si>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</si>
  <si>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</si>
  <si>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</si>
  <si>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</si>
  <si>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</si>
  <si>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</si>
  <si>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</si>
  <si>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</si>
  <si>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</si>
  <si>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</si>
  <si>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</si>
  <si>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</si>
  <si>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</si>
  <si>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</si>
  <si>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</si>
  <si>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</si>
  <si>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</si>
  <si>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</si>
  <si>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</si>
  <si>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</si>
  <si>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</si>
  <si>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</si>
  <si>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</si>
  <si>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</si>
  <si>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</si>
  <si>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</si>
  <si>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</si>
  <si>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</si>
  <si>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</si>
  <si>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</si>
  <si>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</si>
  <si>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</si>
  <si>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</si>
  <si>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</si>
  <si>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</si>
  <si>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</si>
  <si>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</si>
  <si>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</si>
  <si>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</si>
  <si>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</si>
  <si>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</si>
  <si>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</si>
  <si>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</si>
  <si>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</si>
  <si>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</si>
  <si>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</si>
  <si>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</si>
  <si>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</si>
  <si>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</si>
  <si>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</si>
  <si>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</si>
  <si>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</si>
  <si>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</si>
  <si>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</si>
  <si>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https://bolid.ru/id=365</t>
  </si>
  <si>
    <t>Версия 1</t>
  </si>
  <si>
    <t>20.11.18</t>
  </si>
  <si>
    <t>шт</t>
  </si>
  <si>
    <t>ЗАО НВП «Болид»</t>
  </si>
  <si>
    <t>С2000Р-ШИК</t>
  </si>
  <si>
    <t>BGL</t>
  </si>
  <si>
    <t>Цвет материалов семейства  может незначительно отличаться от реального.</t>
  </si>
  <si>
    <t>Revit 20</t>
  </si>
  <si>
    <t>BC_Извещатель_Адресный_Радиоканальный_Болид_С2000Р-ШИК</t>
  </si>
  <si>
    <t>АЦДР.425151.001</t>
  </si>
  <si>
    <t>Извещатель охранный поверхностный оптико-электронный адресный радиоканальный "С2000Р-ШИК", зона обнаружения 90 градусов, дальность 5 м. Время работы от элемента питания - 10 лет. Батарея в комплекте. От минус 30 до +50°С</t>
  </si>
  <si>
    <t>Извещатель охранный поверхностный оптико-электронный адресный радиоканальный "С2000Р-ШИК"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</si>
</sst>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C22" sqref="C22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494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493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505</v>
      </c>
      <c r="B3" s="29"/>
      <c r="C3" s="30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21" t="s">
        <v>496</v>
      </c>
      <c r="D5" s="9"/>
      <c r="E5" s="9"/>
      <c r="F5" s="9"/>
    </row>
    <row r="6" spans="1:6" ht="31.5" x14ac:dyDescent="0.25">
      <c r="A6" s="20" t="s">
        <v>305</v>
      </c>
      <c r="B6" s="17" t="str">
        <f>IF(A6="-------",A6,VLOOKUP(A6,Лист2!$A$1:$B$284,2,FALSE))</f>
        <v>Ссылка на web-страницу изделия</v>
      </c>
      <c r="C6" s="21" t="s">
        <v>496</v>
      </c>
      <c r="D6" s="9"/>
      <c r="E6" s="9"/>
      <c r="F6" s="9"/>
    </row>
    <row r="7" spans="1:6" ht="47.25" x14ac:dyDescent="0.25">
      <c r="A7" s="20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504</v>
      </c>
      <c r="D7" s="9"/>
      <c r="E7" s="9"/>
      <c r="F7" s="9"/>
    </row>
    <row r="8" spans="1:6" ht="31.5" x14ac:dyDescent="0.25">
      <c r="A8" s="20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 t="s">
        <v>497</v>
      </c>
      <c r="D8" s="9"/>
      <c r="E8" s="9"/>
      <c r="F8" s="9"/>
    </row>
    <row r="9" spans="1:6" ht="31.5" x14ac:dyDescent="0.25">
      <c r="A9" s="20" t="s">
        <v>261</v>
      </c>
      <c r="B9" s="17">
        <f>IF(A9="-------",A9,VLOOKUP(A9,Лист2!$A$1:$B$284,2,FALSE))</f>
        <v>0</v>
      </c>
      <c r="C9" s="21" t="s">
        <v>498</v>
      </c>
      <c r="D9" s="9"/>
      <c r="E9" s="9"/>
      <c r="F9" s="9"/>
    </row>
    <row r="10" spans="1:6" ht="31.5" x14ac:dyDescent="0.25">
      <c r="A10" s="20" t="s">
        <v>40</v>
      </c>
      <c r="B10" s="17" t="str">
        <f>IF(A10="-------",A10,VLOOKUP(A10,Лист2!$A$1:$B$284,2,FALSE))</f>
        <v>Единица измерения (кг, м.п., м², м³ и т.д.)</v>
      </c>
      <c r="C10" s="21" t="s">
        <v>499</v>
      </c>
      <c r="D10" s="9"/>
      <c r="E10" s="9"/>
      <c r="F10" s="9"/>
    </row>
    <row r="11" spans="1:6" ht="31.5" x14ac:dyDescent="0.25">
      <c r="A11" s="20" t="s">
        <v>254</v>
      </c>
      <c r="B11" s="17" t="str">
        <f>IF(A11="-------",A11,VLOOKUP(A11,Лист2!$A$1:$B$284,2,FALSE))</f>
        <v>Завод изготовитель оборудования</v>
      </c>
      <c r="C11" s="21" t="s">
        <v>500</v>
      </c>
      <c r="D11" s="9"/>
      <c r="E11" s="9"/>
      <c r="F11" s="9"/>
    </row>
    <row r="12" spans="1:6" ht="31.5" x14ac:dyDescent="0.25">
      <c r="A12" s="20" t="s">
        <v>409</v>
      </c>
      <c r="B12" s="17" t="str">
        <f>IF(A12="-------",A12,VLOOKUP(A12,Лист2!$A$1:$B$284,2,FALSE))</f>
        <v>Код оборудования, изделия, материала</v>
      </c>
      <c r="C12" s="21" t="s">
        <v>506</v>
      </c>
      <c r="D12" s="9"/>
      <c r="E12" s="9"/>
      <c r="F12" s="9"/>
    </row>
    <row r="13" spans="1:6" ht="31.5" x14ac:dyDescent="0.25">
      <c r="A13" s="20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501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</v>
      </c>
      <c r="C14" s="21">
        <v>0.12</v>
      </c>
      <c r="D14" s="9"/>
      <c r="E14" s="9"/>
      <c r="F14" s="9"/>
    </row>
    <row r="15" spans="1:6" ht="157.5" x14ac:dyDescent="0.25">
      <c r="A15" s="20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507</v>
      </c>
      <c r="D15" s="9"/>
      <c r="E15" s="9"/>
      <c r="F15" s="9"/>
    </row>
    <row r="16" spans="1:6" ht="78.75" x14ac:dyDescent="0.25">
      <c r="A16" s="20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508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502</v>
      </c>
      <c r="D17" s="9"/>
      <c r="E17" s="9"/>
      <c r="F17" s="9"/>
    </row>
    <row r="18" spans="1:6" ht="15.75" x14ac:dyDescent="0.25">
      <c r="A18" s="20" t="s">
        <v>208</v>
      </c>
      <c r="B18" s="17">
        <f>IF(A18="-------",A18,VLOOKUP(A18,Лист2!$A$1:$B$284,2,FALSE))</f>
        <v>0</v>
      </c>
      <c r="C18" s="21"/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IF(A19="-------",A19,VLOOKUP(A19,Лист2!$A$1:$B$284,2,FALSE))</f>
        <v>Габаритный размер (высота элемента)</v>
      </c>
      <c r="C19" s="21">
        <v>40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IF(A20="-------",A20,VLOOKUP(A20,Лист2!$A$1:$B$284,2,FALSE))</f>
        <v>Глубина проема, отверстия, приямка</v>
      </c>
      <c r="C20" s="21">
        <v>47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IF(A21="-------",A21,VLOOKUP(A21,Лист2!$A$1:$B$284,2,FALSE))</f>
        <v>Габаритный размер (ширина элемента)</v>
      </c>
      <c r="C21" s="21">
        <v>80</v>
      </c>
      <c r="D21" s="9"/>
      <c r="E21" s="9"/>
      <c r="F21" s="9"/>
    </row>
    <row r="22" spans="1:6" ht="47.25" x14ac:dyDescent="0.25">
      <c r="A22" s="22" t="s">
        <v>180</v>
      </c>
      <c r="B22" s="17" t="str">
        <f>IF(A22="-------",A22,VLOOKUP(A22,Лист2!$A$1:$B$284,2,FALSE))</f>
        <v>Примечание к материалу</v>
      </c>
      <c r="C22" s="21" t="s">
        <v>503</v>
      </c>
      <c r="D22" s="9"/>
      <c r="E22" s="9"/>
      <c r="F22" s="9"/>
    </row>
    <row r="23" spans="1:6" ht="15.75" x14ac:dyDescent="0.25">
      <c r="A23" s="22" t="s">
        <v>495</v>
      </c>
      <c r="B23" s="17" t="str">
        <f>IF(A23="-------",A23,VLOOKUP(A23,Лист2!$A$1:$B$284,2,FALSE))</f>
        <v>-------</v>
      </c>
      <c r="C23" s="21" t="s">
        <v>495</v>
      </c>
      <c r="D23" s="9"/>
      <c r="E23" s="9"/>
      <c r="F23" s="9"/>
    </row>
    <row r="24" spans="1:6" ht="31.5" x14ac:dyDescent="0.25">
      <c r="A24" s="22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21">
        <v>200</v>
      </c>
      <c r="D24" s="9"/>
      <c r="E24" s="9"/>
      <c r="F24" s="9"/>
    </row>
    <row r="25" spans="1:6" ht="31.5" x14ac:dyDescent="0.25">
      <c r="A25" s="22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21">
        <v>200.000000000011</v>
      </c>
      <c r="D25" s="9"/>
      <c r="E25" s="9"/>
      <c r="F25" s="9"/>
    </row>
    <row r="26" spans="1:6" ht="31.5" x14ac:dyDescent="0.25">
      <c r="A26" s="22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21">
        <v>200</v>
      </c>
      <c r="D26" s="9"/>
      <c r="E26" s="9"/>
      <c r="F26" s="9"/>
    </row>
    <row r="27" spans="1:6" ht="31.5" x14ac:dyDescent="0.25">
      <c r="A27" s="22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21">
        <v>199.99999999998801</v>
      </c>
      <c r="D27" s="9"/>
      <c r="E27" s="9"/>
      <c r="F27" s="9"/>
    </row>
    <row r="28" spans="1:6" ht="15.75" x14ac:dyDescent="0.25">
      <c r="A28" s="22" t="s">
        <v>142</v>
      </c>
      <c r="B28" s="17" t="str">
        <f>IF(A28="-------",A28,VLOOKUP(A28,Лист2!$A$1:$B$284,2,FALSE))</f>
        <v>Глубина зоны обслуживания</v>
      </c>
      <c r="C28" s="21">
        <v>500</v>
      </c>
      <c r="D28" s="9"/>
      <c r="E28" s="9"/>
      <c r="F28" s="9"/>
    </row>
    <row r="29" spans="1:6" ht="63" x14ac:dyDescent="0.25">
      <c r="A29" s="22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1">
        <v>0</v>
      </c>
      <c r="D29" s="9"/>
      <c r="E29" s="9"/>
      <c r="F29" s="9"/>
    </row>
    <row r="30" spans="1:6" ht="15.75" x14ac:dyDescent="0.25">
      <c r="A30" s="8" t="s">
        <v>213</v>
      </c>
      <c r="B30" s="17" t="str">
        <f>IF(A30="-------",A30,VLOOKUP(A30,Лист2!$A$1:$B$284,2,FALSE))</f>
        <v>Отображение Зоны Обнаружения</v>
      </c>
      <c r="C30" s="4">
        <v>0</v>
      </c>
    </row>
    <row r="31" spans="1:6" ht="32.25" thickBot="1" x14ac:dyDescent="0.3">
      <c r="A31" s="23" t="s">
        <v>433</v>
      </c>
      <c r="B31" s="24" t="str">
        <f>IF(A31="-------",A31,VLOOKUP(A31,Лист2!$A$1:$B$284,2,FALSE))</f>
        <v>Смещение условно-графического обозначения по оси Х влево, вправо.</v>
      </c>
      <c r="C31" s="25">
        <v>1</v>
      </c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2024-11-27T08:53:48Z</dcterms:modified>
</cp:coreProperties>
</file>