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6" i="1" l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15" i="1"/>
  <c r="B13" i="1"/>
  <c r="B14" i="1"/>
  <c r="B12" i="1" l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<sst xmlns="http://schemas.openxmlformats.org/spreadsheetml/2006/main" count="607" uniqueCount="532">
  <si>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</si>
  <si>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</si>
  <si>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</si>
  <si>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</si>
  <si>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</si>
  <si>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</si>
  <si>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</si>
  <si>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</si>
  <si>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</si>
  <si>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</si>
  <si>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</si>
  <si>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</si>
  <si>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</si>
  <si>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</si>
  <si>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</si>
  <si>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</si>
  <si>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</si>
  <si>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</si>
  <si>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</si>
  <si>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</si>
  <si>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</si>
  <si>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</si>
  <si>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</si>
  <si>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</si>
  <si>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</si>
  <si>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</si>
  <si>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</si>
  <si>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</si>
  <si>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</si>
  <si>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</si>
  <si>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</si>
  <si>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</si>
  <si>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</si>
  <si>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</si>
  <si>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</si>
  <si>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</si>
  <si>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</si>
  <si>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</si>
  <si>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</si>
  <si>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</si>
  <si>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</si>
  <si>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</si>
  <si>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</si>
  <si>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</si>
  <si>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</si>
  <si>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</si>
  <si>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</si>
  <si>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</si>
  <si>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</si>
  <si>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</si>
  <si>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</si>
  <si>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</si>
  <si>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</si>
  <si>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</si>
  <si>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</si>
  <si>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</si>
  <si>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</si>
  <si>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</si>
  <si>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</si>
  <si>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</si>
  <si>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</si>
  <si>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</si>
  <si>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</si>
  <si>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</si>
  <si>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</si>
  <si>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</si>
  <si>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</si>
  <si>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</si>
  <si>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</si>
  <si>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</si>
  <si>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</si>
  <si>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</si>
  <si>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</si>
  <si>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</si>
  <si>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</si>
  <si>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</si>
  <si>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</si>
  <si>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</si>
  <si>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</si>
  <si>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</si>
  <si>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</si>
  <si>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</si>
  <si>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</si>
  <si>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</si>
  <si>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</si>
  <si>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</si>
  <si>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</si>
  <si>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</si>
  <si>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</si>
  <si>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</si>
  <si>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</si>
  <si>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</si>
  <si>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</si>
  <si>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</si>
  <si>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</si>
  <si>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</si>
  <si>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</si>
  <si>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</si>
  <si>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</si>
  <si>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</si>
  <si>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</si>
  <si>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</si>
  <si>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</si>
  <si>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</si>
  <si>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</si>
  <si>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</si>
  <si>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</si>
  <si>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</si>
  <si>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</si>
  <si>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</si>
  <si>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</si>
  <si>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</si>
  <si>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</si>
  <si>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</si>
  <si>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</si>
  <si>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</si>
  <si>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</si>
  <si>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</si>
  <si>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</si>
  <si>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</si>
  <si>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</si>
  <si>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</si>
  <si>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</si>
  <si>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</si>
  <si>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</si>
  <si>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</si>
  <si>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</si>
  <si>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</si>
  <si>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</si>
  <si>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</si>
  <si>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</si>
  <si>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</si>
  <si>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</si>
  <si>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</si>
  <si>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</si>
  <si>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</si>
  <si>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</si>
  <si>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</si>
  <si>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</si>
  <si>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</si>
  <si>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</si>
  <si>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</si>
  <si>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</si>
  <si>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</si>
  <si>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</si>
  <si>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</si>
  <si>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</si>
  <si>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</si>
  <si>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</si>
  <si>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</si>
  <si>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</si>
  <si>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</si>
  <si>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</si>
  <si>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</si>
  <si>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</si>
  <si>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</si>
  <si>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</si>
  <si>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</si>
  <si>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</si>
  <si>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</si>
  <si>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</si>
  <si>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</si>
  <si>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</si>
  <si>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</si>
  <si>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</si>
  <si>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</si>
  <si>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</si>
  <si>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</si>
  <si>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</si>
  <si>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</si>
  <si>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</si>
  <si>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</si>
  <si>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</si>
  <si>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</si>
  <si>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</si>
  <si>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</si>
  <si>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</si>
  <si>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</si>
  <si>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</si>
  <si>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</si>
  <si>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</si>
  <si>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</si>
  <si>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</si>
  <si>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</si>
  <si>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</si>
  <si>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</si>
  <si>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</si>
  <si>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</si>
  <si>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</si>
  <si>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</si>
  <si>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</si>
  <si>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</si>
  <si>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</si>
  <si>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</si>
  <si>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</si>
  <si>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</si>
  <si>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</si>
  <si>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</si>
  <si>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</si>
  <si>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</si>
  <si>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</si>
  <si>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</si>
  <si>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</si>
  <si>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</si>
  <si>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</si>
  <si>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</si>
  <si>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</si>
  <si>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</si>
  <si>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</si>
  <si>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</si>
  <si>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</si>
  <si>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</si>
  <si>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</si>
  <si>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</si>
  <si>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</si>
  <si>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</si>
  <si>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</si>
  <si>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</si>
  <si>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</si>
  <si>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</si>
  <si>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</si>
  <si>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</si>
  <si>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</si>
  <si>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</si>
  <si>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</si>
  <si>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</si>
  <si>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</si>
  <si>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</si>
  <si>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</si>
  <si>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</si>
  <si>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</si>
  <si>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</si>
  <si>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</si>
  <si>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</si>
  <si>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</si>
  <si>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</si>
  <si>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</si>
  <si>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</si>
  <si>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</si>
  <si>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</si>
  <si>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</si>
  <si>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</si>
  <si>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</si>
  <si>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</si>
  <si>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</si>
  <si>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</si>
  <si>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</si>
  <si>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</si>
  <si>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</si>
  <si>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</si>
  <si>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</si>
  <si>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</si>
  <si>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</si>
  <si>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</si>
  <si>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</si>
  <si>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</si>
  <si>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</si>
  <si>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</si>
  <si>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</si>
  <si>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</si>
  <si>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</si>
  <si>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</si>
  <si>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</si>
  <si>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</si>
  <si>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</si>
  <si>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</si>
  <si>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</si>
  <si>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</si>
  <si>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</si>
  <si>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</si>
  <si>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</si>
  <si>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</si>
  <si>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</si>
  <si>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</si>
  <si>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</si>
  <si>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</si>
  <si>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</si>
  <si>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</si>
  <si>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</si>
  <si>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</si>
  <si>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</si>
  <si>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</si>
  <si>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</si>
  <si>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</si>
  <si>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</si>
  <si>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</si>
  <si>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</si>
  <si>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</si>
  <si>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</si>
  <si>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</si>
  <si>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</si>
  <si>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</si>
  <si>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</si>
  <si>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</si>
  <si>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</si>
  <si>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</si>
  <si>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</si>
  <si>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</si>
  <si>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</si>
  <si>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</si>
  <si>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</si>
  <si>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</si>
  <si>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</si>
  <si>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</si>
  <si>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</si>
  <si>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</si>
  <si>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</si>
  <si>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</si>
  <si>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</si>
  <si>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</si>
  <si>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</si>
  <si>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</si>
  <si>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</si>
  <si>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</si>
  <si>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</si>
  <si>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</si>
  <si>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</si>
  <si>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</si>
  <si>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</si>
  <si>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</si>
  <si>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</si>
  <si>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</si>
  <si>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</si>
  <si>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</si>
  <si>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</si>
  <si>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</si>
  <si>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</si>
  <si>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</si>
  <si>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</si>
  <si>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</si>
  <si>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</si>
  <si>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</si>
  <si>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</si>
  <si>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</si>
  <si>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</si>
  <si>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</si>
  <si>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</si>
  <si>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</si>
  <si>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</si>
  <si>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</si>
  <si>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</si>
  <si>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</si>
  <si>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</si>
  <si>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</si>
  <si>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</si>
  <si>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</si>
  <si>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</si>
  <si>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</si>
  <si>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</si>
  <si>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</si>
  <si>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</si>
  <si>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</si>
  <si>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</si>
  <si>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</si>
  <si>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</si>
  <si>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</si>
  <si>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</si>
  <si>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</si>
  <si>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</si>
  <si>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</si>
  <si>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</si>
  <si>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</si>
  <si>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</si>
  <si>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</si>
  <si>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</si>
  <si>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</si>
  <si>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</si>
  <si>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</si>
  <si>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</si>
  <si>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</si>
  <si>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</si>
  <si>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</si>
  <si>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</si>
  <si>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</si>
  <si>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</si>
  <si>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</si>
  <si>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</si>
  <si>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</si>
  <si>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</si>
  <si>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</si>
  <si>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</si>
  <si>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</si>
  <si>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</si>
  <si>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</si>
  <si>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</si>
  <si>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</si>
  <si>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</si>
  <si>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</si>
  <si>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</si>
  <si>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</si>
  <si>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</si>
  <si>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</si>
  <si>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</si>
  <si>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</si>
  <si>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</si>
  <si>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</si>
  <si>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</si>
  <si>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</si>
  <si>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</si>
  <si>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</si>
  <si>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</si>
  <si>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</si>
  <si>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</si>
  <si>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</si>
  <si>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</si>
  <si>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</si>
  <si>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</si>
  <si>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</si>
  <si>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</si>
  <si>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</si>
  <si>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</si>
  <si>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</si>
  <si>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</si>
  <si>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</si>
  <si>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</si>
  <si>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</si>
  <si>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</si>
  <si>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</si>
  <si>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</si>
  <si>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</si>
  <si>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</si>
  <si>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</si>
  <si>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</si>
  <si>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</si>
  <si>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</si>
  <si>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</si>
  <si>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</si>
  <si>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</si>
  <si>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</si>
  <si>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</si>
  <si>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</si>
  <si>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</si>
  <si>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</si>
  <si>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</si>
  <si>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</si>
  <si>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</si>
  <si>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</si>
  <si>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</si>
  <si>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</si>
  <si>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</si>
  <si>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</si>
  <si>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</si>
  <si>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</si>
  <si>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</si>
  <si>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</si>
  <si>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</si>
  <si>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</si>
  <si>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</si>
  <si>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</si>
  <si>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</si>
  <si>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</si>
  <si>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</si>
  <si>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</si>
  <si>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</si>
  <si>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</si>
  <si>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</si>
  <si>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</si>
  <si>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</si>
  <si>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</si>
  <si>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</si>
  <si>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</si>
  <si>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</si>
  <si>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</si>
  <si>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</si>
  <si>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</si>
  <si>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</si>
  <si>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</si>
  <si>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</si>
  <si>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</si>
  <si>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</si>
  <si>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</si>
  <si>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</si>
  <si>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</si>
  <si>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</si>
  <si>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</si>
  <si>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</si>
  <si>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</si>
  <si>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</si>
  <si>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</si>
  <si>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</si>
  <si>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</si>
  <si>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</si>
  <si>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</si>
  <si>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</si>
  <si>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</si>
  <si>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</si>
  <si>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</si>
  <si>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</si>
  <si>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</si>
  <si>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</si>
  <si>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</si>
  <si>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</si>
  <si>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</si>
  <si>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</si>
  <si>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</si>
  <si>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</si>
  <si>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</si>
  <si>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</si>
  <si>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</si>
  <si>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</si>
  <si>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</si>
  <si>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</si>
  <si>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</si>
  <si>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</si>
  <si>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</si>
  <si>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</si>
  <si>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</si>
  <si>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</si>
  <si>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</si>
  <si>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-------</t>
  </si>
  <si>
    <t>https://bolid.ru/id=464</t>
  </si>
  <si>
    <t>Revit 17</t>
  </si>
  <si>
    <t>Версия 1</t>
  </si>
  <si>
    <t>22.04.19</t>
  </si>
  <si>
    <t>шт</t>
  </si>
  <si>
    <t>ЗАО НВП «Болид»</t>
  </si>
  <si>
    <t>АЦДР.425232.031</t>
  </si>
  <si>
    <t>ДИП-31</t>
  </si>
  <si>
    <t>BTH</t>
  </si>
  <si>
    <t>ImageType</t>
  </si>
  <si>
    <t>Цвет материалов семейства  может незначительно отличаться от реального.</t>
  </si>
  <si>
    <t>BC_Высота установки датчика</t>
  </si>
  <si>
    <t>BC_Средняя контролируемая площадь</t>
  </si>
  <si>
    <t>BC_УГО влево</t>
  </si>
  <si>
    <t>BC_УГО вправо</t>
  </si>
  <si>
    <t>Высота установки датчика</t>
  </si>
  <si>
    <t>Смещение УГО влево</t>
  </si>
  <si>
    <t>Смещение УГО вправо</t>
  </si>
  <si>
    <t>Средняя контролируемая площадь извещателем</t>
  </si>
  <si>
    <t>Извещатель пожарный дымовой оптико-электронный пороговый. Два светодиодных индикатора. Состояния: Норма, Внимание, Пожар, Неисправность, Запылен. Питание 10-30 В, 0,14 мА. От минус 10 до +55°С. Предназначен для работы с «Сигнал-10», «С2000-4», «Сигнал-20», «Сигнал-20П», «Сигнал-20М» или «С2000-АСПТ»</t>
  </si>
  <si>
    <t>Извещатель пожарный дымовой оптико-электронный пороговый</t>
  </si>
  <si>
    <t>BC_ИзвещательДымовой_Пороговый_Болид_ДИП-31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</si>
</sst>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7"/>
  <sheetViews>
    <sheetView tabSelected="1" zoomScaleNormal="100" workbookViewId="0">
      <selection activeCell="E4" sqref="E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531</v>
      </c>
      <c r="B3" s="31"/>
      <c r="C3" s="32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17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IF(A5="-------",A5,VLOOKUP(A5,Лист2!$A$1:$B$291,2,FALSE))</f>
        <v>Ссылка на документацию по изделию</v>
      </c>
      <c r="C5" s="27" t="s">
        <v>510</v>
      </c>
      <c r="D5" s="9"/>
      <c r="E5" s="9"/>
      <c r="F5" s="9"/>
    </row>
    <row r="6" spans="1:6" ht="31.5" x14ac:dyDescent="0.25">
      <c r="A6" s="21" t="s">
        <v>305</v>
      </c>
      <c r="B6" s="18" t="str">
        <f>IF(A6="-------",A6,VLOOKUP(A6,Лист2!$A$1:$B$291,2,FALSE))</f>
        <v>Ссылка на web-страницу изделия</v>
      </c>
      <c r="C6" s="27" t="s">
        <v>510</v>
      </c>
      <c r="D6" s="9"/>
      <c r="E6" s="9"/>
      <c r="F6" s="9"/>
    </row>
    <row r="7" spans="1:6" ht="47.25" x14ac:dyDescent="0.25">
      <c r="A7" s="21" t="s">
        <v>162</v>
      </c>
      <c r="B7" s="18" t="str">
        <f>IF(A7="-------",A7,VLOOKUP(A7,Лист2!$A$1:$B$291,2,FALSE))</f>
        <v>Указывается версия Revit, для которой разработно и протестировано семейство.</v>
      </c>
      <c r="C7" s="22" t="s">
        <v>511</v>
      </c>
      <c r="D7" s="9"/>
      <c r="E7" s="9"/>
      <c r="F7" s="9"/>
    </row>
    <row r="8" spans="1:6" ht="31.5" x14ac:dyDescent="0.25">
      <c r="A8" s="21" t="s">
        <v>84</v>
      </c>
      <c r="B8" s="18" t="str">
        <f>IF(A8="-------",A8,VLOOKUP(A8,Лист2!$A$1:$B$291,2,FALSE))</f>
        <v>Указывается версия семейства (по правилам именования версий)</v>
      </c>
      <c r="C8" s="22" t="s">
        <v>512</v>
      </c>
      <c r="D8" s="9"/>
      <c r="E8" s="9"/>
      <c r="F8" s="9"/>
    </row>
    <row r="9" spans="1:6" ht="31.5" x14ac:dyDescent="0.25">
      <c r="A9" s="21" t="s">
        <v>261</v>
      </c>
      <c r="B9" s="18">
        <f>IF(A9="-------",A9,VLOOKUP(A9,Лист2!$A$1:$B$291,2,FALSE))</f>
        <v>0</v>
      </c>
      <c r="C9" s="22" t="s">
        <v>513</v>
      </c>
      <c r="D9" s="9"/>
      <c r="E9" s="9"/>
      <c r="F9" s="9"/>
    </row>
    <row r="10" spans="1:6" ht="31.5" x14ac:dyDescent="0.25">
      <c r="A10" s="21" t="s">
        <v>40</v>
      </c>
      <c r="B10" s="18" t="str">
        <f>IF(A10="-------",A10,VLOOKUP(A10,Лист2!$A$1:$B$291,2,FALSE))</f>
        <v>Единица измерения (кг, м.п., м², м³ и т.д.)</v>
      </c>
      <c r="C10" s="22" t="s">
        <v>514</v>
      </c>
      <c r="D10" s="9"/>
      <c r="E10" s="9"/>
      <c r="F10" s="9"/>
    </row>
    <row r="11" spans="1:6" ht="31.5" x14ac:dyDescent="0.25">
      <c r="A11" s="21" t="s">
        <v>254</v>
      </c>
      <c r="B11" s="18" t="str">
        <f>IF(A11="-------",A11,VLOOKUP(A11,Лист2!$A$1:$B$291,2,FALSE))</f>
        <v>Завод изготовитель оборудования</v>
      </c>
      <c r="C11" s="22" t="s">
        <v>515</v>
      </c>
      <c r="D11" s="9"/>
      <c r="E11" s="9"/>
      <c r="F11" s="9"/>
    </row>
    <row r="12" spans="1:6" ht="31.5" x14ac:dyDescent="0.25">
      <c r="A12" s="21" t="s">
        <v>409</v>
      </c>
      <c r="B12" s="18" t="str">
        <f>IF(A12="-------",A12,VLOOKUP(A12,Лист2!$A$1:$B$291,2,FALSE))</f>
        <v>Код оборудования, изделия, материала</v>
      </c>
      <c r="C12" s="22" t="s">
        <v>516</v>
      </c>
      <c r="D12" s="9"/>
      <c r="E12" s="9"/>
      <c r="F12" s="9"/>
    </row>
    <row r="13" spans="1:6" ht="31.5" x14ac:dyDescent="0.25">
      <c r="A13" s="21" t="s">
        <v>313</v>
      </c>
      <c r="B13" s="18" t="str">
        <f>IF(A13="-------",A13,VLOOKUP(A13,Лист2!$A$1:$B$291,2,FALSE))</f>
        <v>Тип, марка, обозначение документа, опросного листа</v>
      </c>
      <c r="C13" s="22" t="s">
        <v>517</v>
      </c>
      <c r="D13" s="9"/>
      <c r="E13" s="9"/>
      <c r="F13" s="9"/>
    </row>
    <row r="14" spans="1:6" ht="15.75" x14ac:dyDescent="0.25">
      <c r="A14" s="21" t="s">
        <v>0</v>
      </c>
      <c r="B14" s="18" t="str">
        <f>IF(A14="-------",A14,VLOOKUP(A14,Лист2!$A$1:$B$291,2,FALSE))</f>
        <v>Масса единицы изделия</v>
      </c>
      <c r="C14" s="22">
        <v>0.05</v>
      </c>
      <c r="D14" s="9"/>
      <c r="E14" s="9"/>
      <c r="F14" s="9"/>
    </row>
    <row r="15" spans="1:6" ht="204.75" x14ac:dyDescent="0.25">
      <c r="A15" s="21" t="s">
        <v>411</v>
      </c>
      <c r="B15" s="18" t="str">
        <f>IF(A15="-------",A15,VLOOKUP(A15,Лист2!$A$1:$B$295,2,FALSE))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529</v>
      </c>
      <c r="D15" s="9"/>
      <c r="E15" s="9"/>
      <c r="F15" s="9"/>
    </row>
    <row r="16" spans="1:6" ht="47.25" x14ac:dyDescent="0.25">
      <c r="A16" s="21" t="s">
        <v>206</v>
      </c>
      <c r="B16" s="18" t="str">
        <f>IF(A16="-------",A16,VLOOKUP(A16,Лист2!$A$1:$B$295,2,FALSE))</f>
        <v>Наименование в краткой форме, для размещения на графических документах</v>
      </c>
      <c r="C16" s="22" t="s">
        <v>530</v>
      </c>
      <c r="D16" s="9"/>
      <c r="E16" s="9"/>
      <c r="F16" s="9"/>
    </row>
    <row r="17" spans="1:6" ht="47.25" x14ac:dyDescent="0.25">
      <c r="A17" s="21" t="s">
        <v>309</v>
      </c>
      <c r="B17" s="18" t="str">
        <f>IF(A17="-------",A17,VLOOKUP(A17,Лист2!$A$1:$B$295,2,FALSE))</f>
        <v>Позиция элемента модели, которая выносится в марку элемента на плане и отображается в спецификациях</v>
      </c>
      <c r="C17" s="22" t="s">
        <v>518</v>
      </c>
      <c r="D17" s="9"/>
      <c r="E17" s="9"/>
      <c r="F17" s="9"/>
    </row>
    <row r="18" spans="1:6" ht="15.75" x14ac:dyDescent="0.25">
      <c r="A18" s="21" t="s">
        <v>208</v>
      </c>
      <c r="B18" s="18">
        <f>IF(A18="-------",A18,VLOOKUP(A18,Лист2!$A$1:$B$295,2,FALSE))</f>
        <v>0</v>
      </c>
      <c r="C18" s="22"/>
      <c r="D18" s="9"/>
      <c r="E18" s="9"/>
      <c r="F18" s="9"/>
    </row>
    <row r="19" spans="1:6" ht="15.75" x14ac:dyDescent="0.25">
      <c r="A19" s="21" t="s">
        <v>442</v>
      </c>
      <c r="B19" s="18" t="str">
        <f>IF(A19="-------",A19,VLOOKUP(A19,Лист2!$A$1:$B$295,2,FALSE))</f>
        <v>Габаритный размер (высота элемента)</v>
      </c>
      <c r="C19" s="22">
        <v>100</v>
      </c>
      <c r="D19" s="9"/>
      <c r="E19" s="9"/>
      <c r="F19" s="9"/>
    </row>
    <row r="20" spans="1:6" ht="31.5" x14ac:dyDescent="0.25">
      <c r="A20" s="21" t="s">
        <v>336</v>
      </c>
      <c r="B20" s="18" t="str">
        <f>IF(A20="-------",A20,VLOOKUP(A20,Лист2!$A$1:$B$295,2,FALSE))</f>
        <v>Глубина проема, отверстия, приямка</v>
      </c>
      <c r="C20" s="22">
        <v>47</v>
      </c>
      <c r="D20" s="9"/>
      <c r="E20" s="9"/>
      <c r="F20" s="9"/>
    </row>
    <row r="21" spans="1:6" ht="31.5" x14ac:dyDescent="0.25">
      <c r="A21" s="23" t="s">
        <v>295</v>
      </c>
      <c r="B21" s="18" t="str">
        <f>IF(A21="-------",A21,VLOOKUP(A21,Лист2!$A$1:$B$295,2,FALSE))</f>
        <v>Габаритный размер (ширина элемента)</v>
      </c>
      <c r="C21" s="22">
        <v>100</v>
      </c>
      <c r="D21" s="9"/>
      <c r="E21" s="9"/>
      <c r="F21" s="9"/>
    </row>
    <row r="22" spans="1:6" ht="15.75" x14ac:dyDescent="0.25">
      <c r="A22" s="23" t="s">
        <v>495</v>
      </c>
      <c r="B22" s="18" t="str">
        <f>IF(A22="-------",A22,VLOOKUP(A22,Лист2!$A$1:$B$295,2,FALSE))</f>
        <v>Изображение 3D</v>
      </c>
      <c r="C22" s="22" t="s">
        <v>519</v>
      </c>
      <c r="D22" s="9"/>
      <c r="E22" s="9"/>
      <c r="F22" s="9"/>
    </row>
    <row r="23" spans="1:6" ht="15.75" x14ac:dyDescent="0.25">
      <c r="A23" s="23" t="s">
        <v>497</v>
      </c>
      <c r="B23" s="18" t="str">
        <f>IF(A23="-------",A23,VLOOKUP(A23,Лист2!$A$1:$B$295,2,FALSE))</f>
        <v>Изображение УГО</v>
      </c>
      <c r="C23" s="22" t="s">
        <v>519</v>
      </c>
      <c r="D23" s="9"/>
      <c r="E23" s="9"/>
      <c r="F23" s="9"/>
    </row>
    <row r="24" spans="1:6" ht="47.25" x14ac:dyDescent="0.25">
      <c r="A24" s="23" t="s">
        <v>180</v>
      </c>
      <c r="B24" s="18" t="str">
        <f>IF(A24="-------",A24,VLOOKUP(A24,Лист2!$A$1:$B$295,2,FALSE))</f>
        <v>Примечание к материалу</v>
      </c>
      <c r="C24" s="22" t="s">
        <v>520</v>
      </c>
      <c r="D24" s="9"/>
      <c r="E24" s="9"/>
      <c r="F24" s="9"/>
    </row>
    <row r="25" spans="1:6" ht="15.75" x14ac:dyDescent="0.25">
      <c r="A25" s="23" t="s">
        <v>509</v>
      </c>
      <c r="B25" s="18" t="str">
        <f>IF(A25="-------",A25,VLOOKUP(A25,Лист2!$A$1:$B$295,2,FALSE))</f>
        <v>-------</v>
      </c>
      <c r="C25" s="22" t="s">
        <v>509</v>
      </c>
      <c r="D25" s="9"/>
      <c r="E25" s="9"/>
      <c r="F25" s="9"/>
    </row>
    <row r="26" spans="1:6" ht="31.5" x14ac:dyDescent="0.25">
      <c r="A26" s="23" t="s">
        <v>521</v>
      </c>
      <c r="B26" s="18" t="str">
        <f>IF(A26="-------",A26,VLOOKUP(A26,Лист2!$A$1:$B$295,2,FALSE))</f>
        <v>Высота установки датчика</v>
      </c>
      <c r="C26" s="22">
        <v>2700</v>
      </c>
      <c r="D26" s="9"/>
      <c r="E26" s="9"/>
      <c r="F26" s="9"/>
    </row>
    <row r="27" spans="1:6" ht="31.5" x14ac:dyDescent="0.25">
      <c r="A27" s="23" t="s">
        <v>275</v>
      </c>
      <c r="B27" s="18" t="str">
        <f>IF(A27="-------",A27,VLOOKUP(A27,Лист2!$A$1:$B$295,2,FALSE))</f>
        <v>Расстояние от центра до верхней границы зоны обслуживания</v>
      </c>
      <c r="C27" s="22">
        <v>200</v>
      </c>
      <c r="D27" s="9"/>
      <c r="E27" s="9"/>
      <c r="F27" s="9"/>
    </row>
    <row r="28" spans="1:6" ht="31.5" x14ac:dyDescent="0.25">
      <c r="A28" s="23" t="s">
        <v>340</v>
      </c>
      <c r="B28" s="18" t="str">
        <f>IF(A28="-------",A28,VLOOKUP(A28,Лист2!$A$1:$B$295,2,FALSE))</f>
        <v>Расстояние от центра до левой границы зоны обслуживания</v>
      </c>
      <c r="C28" s="22">
        <v>200</v>
      </c>
      <c r="D28" s="9"/>
      <c r="E28" s="9"/>
      <c r="F28" s="9"/>
    </row>
    <row r="29" spans="1:6" ht="31.5" x14ac:dyDescent="0.25">
      <c r="A29" s="23" t="s">
        <v>482</v>
      </c>
      <c r="B29" s="18" t="str">
        <f>IF(A29="-------",A29,VLOOKUP(A29,Лист2!$A$1:$B$295,2,FALSE))</f>
        <v>Расстояние от центра до нижней границы зоны обслуживания</v>
      </c>
      <c r="C29" s="22">
        <v>200</v>
      </c>
    </row>
    <row r="30" spans="1:6" ht="31.5" x14ac:dyDescent="0.25">
      <c r="A30" s="23" t="s">
        <v>222</v>
      </c>
      <c r="B30" s="18" t="str">
        <f>IF(A30="-------",A30,VLOOKUP(A30,Лист2!$A$1:$B$295,2,FALSE))</f>
        <v>Расстояние от центра до правой границы зоны обслуживания</v>
      </c>
      <c r="C30" s="22">
        <v>200</v>
      </c>
    </row>
    <row r="31" spans="1:6" ht="15.75" x14ac:dyDescent="0.25">
      <c r="A31" s="23" t="s">
        <v>142</v>
      </c>
      <c r="B31" s="18" t="str">
        <f>IF(A31="-------",A31,VLOOKUP(A31,Лист2!$A$1:$B$295,2,FALSE))</f>
        <v>Глубина зоны обслуживания</v>
      </c>
      <c r="C31" s="22">
        <v>500</v>
      </c>
    </row>
    <row r="32" spans="1:6" ht="63" x14ac:dyDescent="0.25">
      <c r="A32" s="23" t="s">
        <v>287</v>
      </c>
      <c r="B32" s="18" t="str">
        <f>IF(A32="-------",A32,VLOOKUP(A32,Лист2!$A$1:$B$295,2,FALSE))</f>
        <v>Зона необходимая для проведения монтажа оборудования и возможности проведения его дальнейшего обслуживания.</v>
      </c>
      <c r="C32" s="22">
        <v>0</v>
      </c>
    </row>
    <row r="33" spans="1:3" ht="31.5" x14ac:dyDescent="0.25">
      <c r="A33" s="23" t="s">
        <v>204</v>
      </c>
      <c r="B33" s="18" t="str">
        <f>IF(A33="-------",A33,VLOOKUP(A33,Лист2!$A$1:$B$295,2,FALSE))</f>
        <v>Отображение семейства в спецификации</v>
      </c>
      <c r="C33" s="22">
        <v>1</v>
      </c>
    </row>
    <row r="34" spans="1:3" ht="31.5" x14ac:dyDescent="0.25">
      <c r="A34" s="23" t="s">
        <v>433</v>
      </c>
      <c r="B34" s="18" t="str">
        <f>IF(A34="-------",A34,VLOOKUP(A34,Лист2!$A$1:$B$295,2,FALSE))</f>
        <v>Смещение условно-графического обозначения по оси Х влево, вправо.</v>
      </c>
      <c r="C34" s="22">
        <v>1</v>
      </c>
    </row>
    <row r="35" spans="1:3" ht="47.25" x14ac:dyDescent="0.25">
      <c r="A35" s="23" t="s">
        <v>522</v>
      </c>
      <c r="B35" s="18" t="str">
        <f>IF(A35="-------",A35,VLOOKUP(A35,Лист2!$A$1:$B$295,2,FALSE))</f>
        <v>Средняя контролируемая площадь извещателем</v>
      </c>
      <c r="C35" s="22">
        <v>0</v>
      </c>
    </row>
    <row r="36" spans="1:3" ht="15.75" x14ac:dyDescent="0.25">
      <c r="A36" s="23" t="s">
        <v>523</v>
      </c>
      <c r="B36" s="18" t="str">
        <f>IF(A36="-------",A36,VLOOKUP(A36,Лист2!$A$1:$B$295,2,FALSE))</f>
        <v>Смещение УГО влево</v>
      </c>
      <c r="C36" s="22">
        <v>0</v>
      </c>
    </row>
    <row r="37" spans="1:3" ht="16.5" thickBot="1" x14ac:dyDescent="0.3">
      <c r="A37" s="25" t="s">
        <v>524</v>
      </c>
      <c r="B37" s="24" t="str">
        <f>IF(A37="-------",A37,VLOOKUP(A37,Лист2!$A$1:$B$295,2,FALSE))</f>
        <v>Смещение УГО вправо</v>
      </c>
      <c r="C37" s="26">
        <v>1</v>
      </c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20.25" customHeight="1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9.5" customHeight="1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8" customHeight="1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20.25" customHeight="1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  <c r="Q86" s="1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  <c r="Q136" s="1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  <c r="Q188" s="1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  <c r="Q208" s="1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  <c r="Q255" s="1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ht="27" customHeight="1" x14ac:dyDescent="0.25">
      <c r="A283" s="5"/>
      <c r="B283" s="5"/>
      <c r="C283" s="5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5"/>
  <sheetViews>
    <sheetView topLeftCell="B271" workbookViewId="0">
      <selection activeCell="B295" sqref="B295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496</v>
      </c>
    </row>
    <row r="286" spans="1:2" x14ac:dyDescent="0.25">
      <c r="A286" s="6" t="s">
        <v>497</v>
      </c>
      <c r="B286" s="14" t="s">
        <v>498</v>
      </c>
    </row>
    <row r="287" spans="1:2" x14ac:dyDescent="0.25">
      <c r="A287" s="6" t="s">
        <v>499</v>
      </c>
      <c r="B287" s="6" t="s">
        <v>500</v>
      </c>
    </row>
    <row r="288" spans="1:2" x14ac:dyDescent="0.25">
      <c r="A288" s="6" t="s">
        <v>501</v>
      </c>
      <c r="B288" s="6" t="s">
        <v>502</v>
      </c>
    </row>
    <row r="289" spans="1:2" x14ac:dyDescent="0.25">
      <c r="A289" s="6" t="s">
        <v>503</v>
      </c>
      <c r="B289" s="6" t="s">
        <v>504</v>
      </c>
    </row>
    <row r="290" spans="1:2" x14ac:dyDescent="0.25">
      <c r="A290" s="6" t="s">
        <v>505</v>
      </c>
      <c r="B290" s="6" t="s">
        <v>506</v>
      </c>
    </row>
    <row r="291" spans="1:2" x14ac:dyDescent="0.25">
      <c r="A291" s="6" t="s">
        <v>507</v>
      </c>
      <c r="B291" s="6" t="s">
        <v>508</v>
      </c>
    </row>
    <row r="292" spans="1:2" x14ac:dyDescent="0.25">
      <c r="A292" s="6" t="s">
        <v>521</v>
      </c>
      <c r="B292" s="6" t="s">
        <v>525</v>
      </c>
    </row>
    <row r="293" spans="1:2" x14ac:dyDescent="0.25">
      <c r="A293" s="6" t="s">
        <v>522</v>
      </c>
      <c r="B293" s="6" t="s">
        <v>528</v>
      </c>
    </row>
    <row r="294" spans="1:2" x14ac:dyDescent="0.25">
      <c r="A294" s="6" t="s">
        <v>523</v>
      </c>
      <c r="B294" s="6" t="s">
        <v>526</v>
      </c>
    </row>
    <row r="295" spans="1:2" x14ac:dyDescent="0.25">
      <c r="A295" s="6" t="s">
        <v>524</v>
      </c>
      <c r="B295" s="6" t="s">
        <v>527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2020-05-22T12:32:10Z</dcterms:modified>
</cp:coreProperties>
</file>