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0" i="1" l="1"/>
  <c r="B5" i="1" l="1"/>
  <c r="B6" i="1"/>
  <c r="B7" i="1"/>
  <c r="B8" i="1"/>
  <c r="B9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<sst xmlns="http://schemas.openxmlformats.org/spreadsheetml/2006/main" count="576" uniqueCount="509">
  <si>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</si>
  <si>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</si>
  <si>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</si>
  <si>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</si>
  <si>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</si>
  <si>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</si>
  <si>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</si>
  <si>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</si>
  <si>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</si>
  <si>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</si>
  <si>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</si>
  <si>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</si>
  <si>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</si>
  <si>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</si>
  <si>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</si>
  <si>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</si>
  <si>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</si>
  <si>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</si>
  <si>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</si>
  <si>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</si>
  <si>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</si>
  <si>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</si>
  <si>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</si>
  <si>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</si>
  <si>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</si>
  <si>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</si>
  <si>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</si>
  <si>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</si>
  <si>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</si>
  <si>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</si>
  <si>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</si>
  <si>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</si>
  <si>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</si>
  <si>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</si>
  <si>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</si>
  <si>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</si>
  <si>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</si>
  <si>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</si>
  <si>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</si>
  <si>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</si>
  <si>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</si>
  <si>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</si>
  <si>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</si>
  <si>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</si>
  <si>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</si>
  <si>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</si>
  <si>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</si>
  <si>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</si>
  <si>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</si>
  <si>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</si>
  <si>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</si>
  <si>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</si>
  <si>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</si>
  <si>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</si>
  <si>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</si>
  <si>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</si>
  <si>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</si>
  <si>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</si>
  <si>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</si>
  <si>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</si>
  <si>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</si>
  <si>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</si>
  <si>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</si>
  <si>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</si>
  <si>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</si>
  <si>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</si>
  <si>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</si>
  <si>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</si>
  <si>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</si>
  <si>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</si>
  <si>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</si>
  <si>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</si>
  <si>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</si>
  <si>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</si>
  <si>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</si>
  <si>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</si>
  <si>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</si>
  <si>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</si>
  <si>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</si>
  <si>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</si>
  <si>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</si>
  <si>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</si>
  <si>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</si>
  <si>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</si>
  <si>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</si>
  <si>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</si>
  <si>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</si>
  <si>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</si>
  <si>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</si>
  <si>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</si>
  <si>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</si>
  <si>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</si>
  <si>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</si>
  <si>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</si>
  <si>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</si>
  <si>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</si>
  <si>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</si>
  <si>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</si>
  <si>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</si>
  <si>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</si>
  <si>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</si>
  <si>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</si>
  <si>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</si>
  <si>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</si>
  <si>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</si>
  <si>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</si>
  <si>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</si>
  <si>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</si>
  <si>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</si>
  <si>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</si>
  <si>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</si>
  <si>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</si>
  <si>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</si>
  <si>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</si>
  <si>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</si>
  <si>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</si>
  <si>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</si>
  <si>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</si>
  <si>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</si>
  <si>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</si>
  <si>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</si>
  <si>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</si>
  <si>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</si>
  <si>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</si>
  <si>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</si>
  <si>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</si>
  <si>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</si>
  <si>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</si>
  <si>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</si>
  <si>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</si>
  <si>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</si>
  <si>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</si>
  <si>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</si>
  <si>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</si>
  <si>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</si>
  <si>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</si>
  <si>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</si>
  <si>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</si>
  <si>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</si>
  <si>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</si>
  <si>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</si>
  <si>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</si>
  <si>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</si>
  <si>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</si>
  <si>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</si>
  <si>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</si>
  <si>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</si>
  <si>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</si>
  <si>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</si>
  <si>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</si>
  <si>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</si>
  <si>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</si>
  <si>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</si>
  <si>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</si>
  <si>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</si>
  <si>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</si>
  <si>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</si>
  <si>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</si>
  <si>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</si>
  <si>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</si>
  <si>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</si>
  <si>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</si>
  <si>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</si>
  <si>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</si>
  <si>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</si>
  <si>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</si>
  <si>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</si>
  <si>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</si>
  <si>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</si>
  <si>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</si>
  <si>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</si>
  <si>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</si>
  <si>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</si>
  <si>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</si>
  <si>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</si>
  <si>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</si>
  <si>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</si>
  <si>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</si>
  <si>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</si>
  <si>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</si>
  <si>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</si>
  <si>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</si>
  <si>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</si>
  <si>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</si>
  <si>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</si>
  <si>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</si>
  <si>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</si>
  <si>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</si>
  <si>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</si>
  <si>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</si>
  <si>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</si>
  <si>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</si>
  <si>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</si>
  <si>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</si>
  <si>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</si>
  <si>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</si>
  <si>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</si>
  <si>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</si>
  <si>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</si>
  <si>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</si>
  <si>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</si>
  <si>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</si>
  <si>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</si>
  <si>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</si>
  <si>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</si>
  <si>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</si>
  <si>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</si>
  <si>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</si>
  <si>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</si>
  <si>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</si>
  <si>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</si>
  <si>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</si>
  <si>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</si>
  <si>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</si>
  <si>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</si>
  <si>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</si>
  <si>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</si>
  <si>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</si>
  <si>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</si>
  <si>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</si>
  <si>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</si>
  <si>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</si>
  <si>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</si>
  <si>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</si>
  <si>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</si>
  <si>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</si>
  <si>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</si>
  <si>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</si>
  <si>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</si>
  <si>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</si>
  <si>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</si>
  <si>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</si>
  <si>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</si>
  <si>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</si>
  <si>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</si>
  <si>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</si>
  <si>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</si>
  <si>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</si>
  <si>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</si>
  <si>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</si>
  <si>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</si>
  <si>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</si>
  <si>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</si>
  <si>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</si>
  <si>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</si>
  <si>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</si>
  <si>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</si>
  <si>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</si>
  <si>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</si>
  <si>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</si>
  <si>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</si>
  <si>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</si>
  <si>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</si>
  <si>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</si>
  <si>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</si>
  <si>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</si>
  <si>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</si>
  <si>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</si>
  <si>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</si>
  <si>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</si>
  <si>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</si>
  <si>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</si>
  <si>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</si>
  <si>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</si>
  <si>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</si>
  <si>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</si>
  <si>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</si>
  <si>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</si>
  <si>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</si>
  <si>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</si>
  <si>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</si>
  <si>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</si>
  <si>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</si>
  <si>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</si>
  <si>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</si>
  <si>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</si>
  <si>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</si>
  <si>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</si>
  <si>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</si>
  <si>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</si>
  <si>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</si>
  <si>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</si>
  <si>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</si>
  <si>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</si>
  <si>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</si>
  <si>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</si>
  <si>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</si>
  <si>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</si>
  <si>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</si>
  <si>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</si>
  <si>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</si>
  <si>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</si>
  <si>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</si>
  <si>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</si>
  <si>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</si>
  <si>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</si>
  <si>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</si>
  <si>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</si>
  <si>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</si>
  <si>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</si>
  <si>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</si>
  <si>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</si>
  <si>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</si>
  <si>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</si>
  <si>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</si>
  <si>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</si>
  <si>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</si>
  <si>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</si>
  <si>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</si>
  <si>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</si>
  <si>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</si>
  <si>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</si>
  <si>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</si>
  <si>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</si>
  <si>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</si>
  <si>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</si>
  <si>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</si>
  <si>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</si>
  <si>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</si>
  <si>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</si>
  <si>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</si>
  <si>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</si>
  <si>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</si>
  <si>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</si>
  <si>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</si>
  <si>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</si>
  <si>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</si>
  <si>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</si>
  <si>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</si>
  <si>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</si>
  <si>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</si>
  <si>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</si>
  <si>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</si>
  <si>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</si>
  <si>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</si>
  <si>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</si>
  <si>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</si>
  <si>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</si>
  <si>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</si>
  <si>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</si>
  <si>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</si>
  <si>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</si>
  <si>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</si>
  <si>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</si>
  <si>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</si>
  <si>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</si>
  <si>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</si>
  <si>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</si>
  <si>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</si>
  <si>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</si>
  <si>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</si>
  <si>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</si>
  <si>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</si>
  <si>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</si>
  <si>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</si>
  <si>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</si>
  <si>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</si>
  <si>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</si>
  <si>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</si>
  <si>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</si>
  <si>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</si>
  <si>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</si>
  <si>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</si>
  <si>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</si>
  <si>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</si>
  <si>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</si>
  <si>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</si>
  <si>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</si>
  <si>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</si>
  <si>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</si>
  <si>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</si>
  <si>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</si>
  <si>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</si>
  <si>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</si>
  <si>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</si>
  <si>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</si>
  <si>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</si>
  <si>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</si>
  <si>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</si>
  <si>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</si>
  <si>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</si>
  <si>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</si>
  <si>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</si>
  <si>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</si>
  <si>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</si>
  <si>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</si>
  <si>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</si>
  <si>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</si>
  <si>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</si>
  <si>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</si>
  <si>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</si>
  <si>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</si>
  <si>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</si>
  <si>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</si>
  <si>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</si>
  <si>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</si>
  <si>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</si>
  <si>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</si>
  <si>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</si>
  <si>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</si>
  <si>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</si>
  <si>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</si>
  <si>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</si>
  <si>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</si>
  <si>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</si>
  <si>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</si>
  <si>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</si>
  <si>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</si>
  <si>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</si>
  <si>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</si>
  <si>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</si>
  <si>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</si>
  <si>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</si>
  <si>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</si>
  <si>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</si>
  <si>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</si>
  <si>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</si>
  <si>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</si>
  <si>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</si>
  <si>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</si>
  <si>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</si>
  <si>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</si>
  <si>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</si>
  <si>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</si>
  <si>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</si>
  <si>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</si>
  <si>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</si>
  <si>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</si>
  <si>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</si>
  <si>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</si>
  <si>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</si>
  <si>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</si>
  <si>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</si>
  <si>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</si>
  <si>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</si>
  <si>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</si>
  <si>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</si>
  <si>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</si>
  <si>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</si>
  <si>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</si>
  <si>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</si>
  <si>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</si>
  <si>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</si>
  <si>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</si>
  <si>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</si>
  <si>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</si>
  <si>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</si>
  <si>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</si>
  <si>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</si>
  <si>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</si>
  <si>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</si>
  <si>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</si>
  <si>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</si>
  <si>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</si>
  <si>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</si>
  <si>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</si>
  <si>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</si>
  <si>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</si>
  <si>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</si>
  <si>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</si>
  <si>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</si>
  <si>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</si>
  <si>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</si>
  <si>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</si>
  <si>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</si>
  <si>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</si>
  <si>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</si>
  <si>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</si>
  <si>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</si>
  <si>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</si>
  <si>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</si>
  <si>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</si>
  <si>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</si>
  <si>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</si>
  <si>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</si>
  <si>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</si>
  <si>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</si>
  <si>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</si>
  <si>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</si>
  <si>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</si>
  <si>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</si>
  <si>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</si>
  <si>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</si>
  <si>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</si>
  <si>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</si>
  <si>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</si>
  <si>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</si>
  <si>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</si>
  <si>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</si>
  <si>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</si>
  <si>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</si>
  <si>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</si>
  <si>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</si>
  <si>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</si>
  <si>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</si>
  <si>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</si>
  <si>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</si>
  <si>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</si>
  <si>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</si>
  <si>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</si>
  <si>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</si>
  <si>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</si>
  <si>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Резервированный источник питания</t>
  </si>
  <si>
    <t>BC_РезервированныйИсточникПитания_Болид_РИП-48_Исп.01</t>
  </si>
  <si>
    <t>РИП-48 исп.01</t>
  </si>
  <si>
    <t>https://bolid.ru/id=627</t>
  </si>
  <si>
    <t>АЦДР.436537.012</t>
  </si>
  <si>
    <t>Резервированный источник питания, 48В, 4А (5,5А max). Емкость АБ 17Ач (4шт); защита: от перенапряжения, от КЗ, от переполюсовки АБ; интерфейс RS-485; световая индикация и звуковая сигнализация состояния. Металлический корпус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</si>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</sst>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4" fillId="0" borderId="15" xfId="0" applyFont="1" applyBorder="1"/>
    <xf numFmtId="0" fontId="4" fillId="0" borderId="2" xfId="0" applyFont="1" applyBorder="1"/>
    <xf numFmtId="0" fontId="4" fillId="0" borderId="1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topLeftCell="A16" zoomScaleNormal="100" workbookViewId="0">
      <selection activeCell="E10" sqref="E1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503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21" t="s">
        <v>462</v>
      </c>
      <c r="B5" s="22" t="str">
        <f>IF(A5="-------",A5,VLOOKUP(A5,Лист2!$A$1:$B$284,2,FALSE))</f>
        <v>Ссылка на документацию по изделию</v>
      </c>
      <c r="C5" s="24" t="s">
        <v>505</v>
      </c>
      <c r="D5" s="9"/>
      <c r="E5" s="9"/>
      <c r="F5" s="9"/>
    </row>
    <row r="6" spans="1:6" ht="31.5" x14ac:dyDescent="0.25">
      <c r="A6" s="19" t="s">
        <v>305</v>
      </c>
      <c r="B6" s="17" t="str">
        <f>IF(A6="-------",A6,VLOOKUP(A6,Лист2!$A$1:$B$284,2,FALSE))</f>
        <v>Ссылка на web-страницу изделия</v>
      </c>
      <c r="C6" s="25" t="s">
        <v>505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508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496</v>
      </c>
      <c r="D8" s="9"/>
      <c r="E8" s="9"/>
      <c r="F8" s="9"/>
    </row>
    <row r="9" spans="1:6" ht="31.5" x14ac:dyDescent="0.25">
      <c r="A9" s="19" t="s">
        <v>261</v>
      </c>
      <c r="B9" s="17">
        <f>IF(A9="-------",A9,VLOOKUP(A9,Лист2!$A$1:$B$284,2,FALSE))</f>
        <v>0</v>
      </c>
      <c r="C9" s="23">
        <v>44711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497</v>
      </c>
      <c r="D10" s="9"/>
      <c r="E10" s="9"/>
      <c r="F10" s="9"/>
    </row>
    <row r="11" spans="1:6" ht="31.5" x14ac:dyDescent="0.25">
      <c r="A11" s="19" t="s">
        <v>254</v>
      </c>
      <c r="B11" s="17" t="str">
        <f>IF(A11="-------",A11,VLOOKUP(A11,Лист2!$A$1:$B$284,2,FALSE))</f>
        <v>Завод изготовитель оборудования</v>
      </c>
      <c r="C11" s="18" t="s">
        <v>498</v>
      </c>
    </row>
    <row r="12" spans="1:6" ht="31.5" x14ac:dyDescent="0.25">
      <c r="A12" s="19" t="s">
        <v>409</v>
      </c>
      <c r="B12" s="17" t="str">
        <f>IF(A12="-------",A12,VLOOKUP(A12,Лист2!$A$1:$B$284,2,FALSE))</f>
        <v>Код оборудования, изделия, материала</v>
      </c>
      <c r="C12" s="18" t="s">
        <v>506</v>
      </c>
    </row>
    <row r="13" spans="1:6" ht="31.5" x14ac:dyDescent="0.25">
      <c r="A13" s="19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18" t="s">
        <v>504</v>
      </c>
    </row>
    <row r="14" spans="1:6" ht="15.75" x14ac:dyDescent="0.25">
      <c r="A14" s="19" t="s">
        <v>0</v>
      </c>
      <c r="B14" s="17" t="str">
        <f>IF(A14="-------",A14,VLOOKUP(A14,Лист2!$A$1:$B$284,2,FALSE))</f>
        <v>Масса единицы изделия</v>
      </c>
      <c r="C14" s="18">
        <v>8</v>
      </c>
    </row>
    <row r="15" spans="1:6" ht="157.5" x14ac:dyDescent="0.25">
      <c r="A15" s="19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8" t="s">
        <v>507</v>
      </c>
    </row>
    <row r="16" spans="1:6" ht="47.25" x14ac:dyDescent="0.25">
      <c r="A16" s="19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18" t="s">
        <v>502</v>
      </c>
    </row>
    <row r="17" spans="1:17" ht="47.25" x14ac:dyDescent="0.25">
      <c r="A17" s="19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8" t="s">
        <v>499</v>
      </c>
    </row>
    <row r="18" spans="1:17" ht="15.75" x14ac:dyDescent="0.25">
      <c r="A18" s="19" t="s">
        <v>208</v>
      </c>
      <c r="B18" s="17">
        <f>IF(A18="-------",A18,VLOOKUP(A18,Лист2!$A$1:$B$284,2,FALSE))</f>
        <v>0</v>
      </c>
      <c r="C18" s="18" t="s">
        <v>500</v>
      </c>
      <c r="Q18" s="1"/>
    </row>
    <row r="19" spans="1:17" ht="15.75" x14ac:dyDescent="0.25">
      <c r="A19" s="19" t="s">
        <v>442</v>
      </c>
      <c r="B19" s="17" t="str">
        <f>IF(A19="-------",A19,VLOOKUP(A19,Лист2!$A$1:$B$284,2,FALSE))</f>
        <v>Габаритный размер (высота элемента)</v>
      </c>
      <c r="C19" s="18">
        <v>400</v>
      </c>
    </row>
    <row r="20" spans="1:17" ht="31.5" x14ac:dyDescent="0.25">
      <c r="A20" s="19" t="s">
        <v>336</v>
      </c>
      <c r="B20" s="17" t="str">
        <f>IF(A20="-------",A20,VLOOKUP(A20,Лист2!$A$1:$B$284,2,FALSE))</f>
        <v>Глубина проема, отверстия, приямка</v>
      </c>
      <c r="C20" s="18">
        <v>210</v>
      </c>
    </row>
    <row r="21" spans="1:17" ht="31.5" x14ac:dyDescent="0.25">
      <c r="A21" s="19" t="s">
        <v>295</v>
      </c>
      <c r="B21" s="17" t="str">
        <f>IF(A21="-------",A21,VLOOKUP(A21,Лист2!$A$1:$B$284,2,FALSE))</f>
        <v>Габаритный размер (ширина элемента)</v>
      </c>
      <c r="C21" s="18">
        <v>450</v>
      </c>
    </row>
    <row r="22" spans="1:17" ht="47.25" x14ac:dyDescent="0.25">
      <c r="A22" s="19" t="s">
        <v>180</v>
      </c>
      <c r="B22" s="17" t="str">
        <f>IF(A22="-------",A22,VLOOKUP(A22,Лист2!$A$1:$B$284,2,FALSE))</f>
        <v>Примечание к материалу</v>
      </c>
      <c r="C22" s="18" t="s">
        <v>501</v>
      </c>
    </row>
    <row r="23" spans="1:17" ht="15.75" x14ac:dyDescent="0.25">
      <c r="A23" s="19" t="s">
        <v>495</v>
      </c>
      <c r="B23" s="17" t="str">
        <f>IF(A23="-------",A23,VLOOKUP(A23,Лист2!$A$1:$B$284,2,FALSE))</f>
        <v>-------</v>
      </c>
      <c r="C23" s="18" t="s">
        <v>495</v>
      </c>
    </row>
    <row r="24" spans="1:17" ht="31.5" x14ac:dyDescent="0.25">
      <c r="A24" s="19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18">
        <v>400</v>
      </c>
    </row>
    <row r="25" spans="1:17" ht="31.5" x14ac:dyDescent="0.25">
      <c r="A25" s="19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18">
        <v>400</v>
      </c>
    </row>
    <row r="26" spans="1:17" ht="31.5" x14ac:dyDescent="0.25">
      <c r="A26" s="19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18">
        <v>400</v>
      </c>
    </row>
    <row r="27" spans="1:17" ht="31.5" x14ac:dyDescent="0.25">
      <c r="A27" s="19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18">
        <v>400</v>
      </c>
    </row>
    <row r="28" spans="1:17" ht="15.75" x14ac:dyDescent="0.25">
      <c r="A28" s="19" t="s">
        <v>142</v>
      </c>
      <c r="B28" s="17" t="str">
        <f>IF(A28="-------",A28,VLOOKUP(A28,Лист2!$A$1:$B$284,2,FALSE))</f>
        <v>Глубина зоны обслуживания</v>
      </c>
      <c r="C28" s="18">
        <v>500</v>
      </c>
    </row>
    <row r="29" spans="1:17" ht="63" x14ac:dyDescent="0.25">
      <c r="A29" s="19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18">
        <v>0</v>
      </c>
    </row>
    <row r="30" spans="1:17" ht="32.25" thickBot="1" x14ac:dyDescent="0.3">
      <c r="A30" s="26" t="s">
        <v>433</v>
      </c>
      <c r="B30" s="20" t="str">
        <f>IF(A30="-------",A30,VLOOKUP(A30,Лист2!$A$1:$B$284,2,FALSE))</f>
        <v>Смещение условно-графического обозначения по оси Х влево, вправо.</v>
      </c>
      <c r="C30" s="27">
        <v>0</v>
      </c>
    </row>
    <row r="31" spans="1:17" ht="15.75" x14ac:dyDescent="0.25">
      <c r="A31" s="13"/>
      <c r="B31" s="13"/>
      <c r="C31" s="13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2022-05-30T11:24:51Z</dcterms:modified>
</cp:coreProperties>
</file>