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6" i="1" l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<sst xmlns="http://schemas.openxmlformats.org/spreadsheetml/2006/main" count="675" uniqueCount="518">
  <si>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</si>
  <si>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</si>
  <si>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</si>
  <si>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</si>
  <si>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</si>
  <si>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</si>
  <si>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</si>
  <si>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</si>
  <si>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</si>
  <si>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</si>
  <si>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</si>
  <si>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</si>
  <si>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</si>
  <si>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</si>
  <si>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</si>
  <si>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</si>
  <si>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</si>
  <si>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</si>
  <si>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</si>
  <si>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</si>
  <si>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</si>
  <si>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</si>
  <si>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</si>
  <si>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</si>
  <si>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</si>
  <si>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</si>
  <si>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</si>
  <si>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</si>
  <si>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</si>
  <si>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</si>
  <si>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</si>
  <si>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</si>
  <si>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</si>
  <si>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</si>
  <si>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</si>
  <si>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</si>
  <si>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</si>
  <si>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</si>
  <si>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</si>
  <si>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</si>
  <si>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</si>
  <si>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</si>
  <si>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</si>
  <si>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</si>
  <si>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</si>
  <si>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</si>
  <si>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</si>
  <si>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</si>
  <si>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</si>
  <si>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</si>
  <si>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</si>
  <si>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</si>
  <si>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</si>
  <si>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</si>
  <si>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</si>
  <si>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</si>
  <si>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</si>
  <si>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</si>
  <si>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</si>
  <si>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</si>
  <si>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</si>
  <si>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</si>
  <si>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</si>
  <si>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</si>
  <si>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</si>
  <si>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</si>
  <si>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</si>
  <si>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</si>
  <si>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</si>
  <si>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</si>
  <si>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</si>
  <si>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</si>
  <si>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</si>
  <si>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</si>
  <si>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</si>
  <si>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</si>
  <si>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</si>
  <si>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</si>
  <si>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</si>
  <si>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</si>
  <si>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</si>
  <si>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</si>
  <si>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</si>
  <si>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</si>
  <si>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</si>
  <si>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</si>
  <si>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</si>
  <si>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</si>
  <si>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</si>
  <si>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</si>
  <si>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</si>
  <si>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</si>
  <si>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</si>
  <si>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</si>
  <si>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</si>
  <si>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</si>
  <si>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</si>
  <si>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</si>
  <si>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</si>
  <si>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</si>
  <si>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</si>
  <si>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</si>
  <si>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</si>
  <si>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</si>
  <si>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</si>
  <si>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</si>
  <si>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</si>
  <si>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</si>
  <si>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</si>
  <si>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</si>
  <si>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</si>
  <si>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</si>
  <si>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</si>
  <si>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</si>
  <si>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</si>
  <si>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</si>
  <si>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</si>
  <si>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</si>
  <si>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</si>
  <si>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</si>
  <si>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</si>
  <si>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</si>
  <si>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</si>
  <si>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</si>
  <si>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</si>
  <si>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</si>
  <si>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</si>
  <si>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</si>
  <si>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</si>
  <si>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</si>
  <si>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</si>
  <si>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</si>
  <si>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</si>
  <si>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</si>
  <si>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</si>
  <si>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</si>
  <si>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</si>
  <si>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</si>
  <si>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</si>
  <si>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</si>
  <si>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</si>
  <si>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</si>
  <si>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</si>
  <si>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</si>
  <si>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</si>
  <si>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</si>
  <si>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</si>
  <si>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</si>
  <si>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</si>
  <si>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</si>
  <si>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</si>
  <si>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</si>
  <si>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</si>
  <si>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</si>
  <si>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</si>
  <si>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</si>
  <si>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</si>
  <si>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</si>
  <si>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</si>
  <si>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</si>
  <si>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</si>
  <si>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</si>
  <si>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</si>
  <si>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</si>
  <si>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</si>
  <si>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</si>
  <si>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</si>
  <si>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</si>
  <si>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</si>
  <si>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</si>
  <si>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</si>
  <si>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</si>
  <si>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</si>
  <si>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</si>
  <si>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</si>
  <si>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</si>
  <si>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</si>
  <si>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</si>
  <si>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</si>
  <si>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</si>
  <si>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</si>
  <si>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</si>
  <si>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</si>
  <si>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</si>
  <si>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</si>
  <si>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</si>
  <si>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</si>
  <si>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</si>
  <si>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</si>
  <si>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</si>
  <si>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</si>
  <si>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</si>
  <si>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</si>
  <si>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</si>
  <si>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</si>
  <si>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</si>
  <si>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</si>
  <si>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</si>
  <si>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</si>
  <si>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</si>
  <si>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</si>
  <si>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</si>
  <si>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</si>
  <si>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</si>
  <si>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</si>
  <si>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</si>
  <si>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</si>
  <si>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</si>
  <si>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</si>
  <si>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</si>
  <si>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</si>
  <si>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</si>
  <si>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</si>
  <si>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</si>
  <si>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</si>
  <si>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</si>
  <si>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</si>
  <si>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</si>
  <si>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</si>
  <si>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</si>
  <si>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</si>
  <si>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</si>
  <si>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</si>
  <si>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</si>
  <si>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</si>
  <si>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</si>
  <si>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</si>
  <si>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</si>
  <si>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</si>
  <si>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</si>
  <si>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</si>
  <si>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</si>
  <si>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</si>
  <si>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</si>
  <si>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</si>
  <si>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</si>
  <si>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</si>
  <si>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</si>
  <si>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</si>
  <si>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</si>
  <si>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</si>
  <si>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</si>
  <si>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</si>
  <si>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</si>
  <si>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</si>
  <si>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</si>
  <si>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</si>
  <si>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</si>
  <si>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</si>
  <si>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</si>
  <si>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</si>
  <si>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</si>
  <si>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</si>
  <si>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</si>
  <si>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</si>
  <si>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</si>
  <si>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</si>
  <si>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</si>
  <si>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</si>
  <si>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</si>
  <si>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</si>
  <si>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</si>
  <si>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</si>
  <si>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</si>
  <si>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</si>
  <si>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</si>
  <si>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</si>
  <si>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</si>
  <si>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</si>
  <si>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</si>
  <si>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</si>
  <si>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</si>
  <si>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</si>
  <si>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</si>
  <si>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</si>
  <si>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</si>
  <si>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</si>
  <si>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</si>
  <si>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</si>
  <si>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</si>
  <si>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</si>
  <si>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</si>
  <si>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</si>
  <si>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</si>
  <si>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</si>
  <si>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</si>
  <si>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</si>
  <si>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</si>
  <si>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</si>
  <si>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</si>
  <si>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</si>
  <si>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</si>
  <si>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</si>
  <si>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</si>
  <si>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</si>
  <si>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</si>
  <si>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</si>
  <si>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</si>
  <si>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</si>
  <si>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</si>
  <si>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</si>
  <si>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</si>
  <si>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</si>
  <si>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</si>
  <si>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</si>
  <si>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</si>
  <si>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</si>
  <si>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</si>
  <si>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</si>
  <si>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</si>
  <si>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</si>
  <si>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</si>
  <si>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</si>
  <si>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</si>
  <si>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</si>
  <si>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</si>
  <si>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</si>
  <si>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</si>
  <si>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</si>
  <si>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</si>
  <si>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</si>
  <si>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</si>
  <si>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</si>
  <si>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</si>
  <si>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</si>
  <si>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</si>
  <si>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</si>
  <si>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</si>
  <si>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</si>
  <si>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</si>
  <si>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</si>
  <si>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</si>
  <si>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</si>
  <si>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</si>
  <si>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</si>
  <si>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</si>
  <si>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</si>
  <si>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</si>
  <si>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</si>
  <si>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</si>
  <si>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</si>
  <si>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</si>
  <si>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</si>
  <si>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</si>
  <si>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</si>
  <si>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</si>
  <si>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</si>
  <si>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</si>
  <si>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</si>
  <si>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</si>
  <si>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</si>
  <si>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</si>
  <si>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</si>
  <si>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</si>
  <si>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</si>
  <si>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</si>
  <si>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</si>
  <si>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</si>
  <si>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</si>
  <si>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</si>
  <si>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</si>
  <si>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</si>
  <si>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</si>
  <si>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</si>
  <si>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</si>
  <si>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</si>
  <si>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</si>
  <si>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</si>
  <si>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</si>
  <si>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</si>
  <si>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</si>
  <si>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</si>
  <si>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</si>
  <si>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</si>
  <si>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</si>
  <si>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</si>
  <si>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</si>
  <si>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</si>
  <si>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</si>
  <si>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</si>
  <si>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</si>
  <si>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</si>
  <si>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</si>
  <si>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</si>
  <si>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</si>
  <si>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</si>
  <si>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</si>
  <si>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</si>
  <si>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</si>
  <si>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</si>
  <si>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</si>
  <si>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</si>
  <si>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</si>
  <si>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</si>
  <si>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</si>
  <si>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</si>
  <si>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</si>
  <si>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</si>
  <si>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</si>
  <si>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</si>
  <si>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</si>
  <si>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</si>
  <si>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</si>
  <si>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</si>
  <si>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</si>
  <si>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</si>
  <si>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</si>
  <si>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</si>
  <si>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</si>
  <si>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</si>
  <si>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</si>
  <si>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</si>
  <si>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</si>
  <si>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</si>
  <si>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</si>
  <si>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</si>
  <si>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</si>
  <si>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</si>
  <si>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</si>
  <si>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</si>
  <si>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</si>
  <si>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</si>
  <si>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</si>
  <si>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</si>
  <si>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</si>
  <si>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</si>
  <si>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</si>
  <si>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</si>
  <si>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</si>
  <si>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</si>
  <si>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</si>
  <si>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</si>
  <si>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</si>
  <si>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</si>
  <si>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</si>
  <si>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</si>
  <si>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</si>
  <si>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</si>
  <si>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</si>
  <si>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</si>
  <si>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</si>
  <si>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</si>
  <si>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</si>
  <si>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</si>
  <si>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</si>
  <si>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</si>
  <si>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</si>
  <si>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</si>
  <si>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</si>
  <si>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</si>
  <si>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</si>
  <si>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</si>
  <si>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</si>
  <si>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</si>
  <si>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</si>
  <si>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</si>
  <si>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</si>
  <si>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</si>
  <si>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</si>
  <si>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</si>
  <si>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</si>
  <si>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</si>
  <si>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</si>
  <si>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</si>
  <si>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</si>
  <si>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</si>
  <si>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</si>
  <si>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</si>
  <si>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</si>
  <si>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</si>
  <si>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</si>
  <si>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</si>
  <si>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</si>
  <si>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</si>
  <si>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</si>
  <si>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</si>
  <si>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</si>
  <si>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</si>
  <si>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</si>
  <si>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</si>
  <si>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</si>
  <si>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</si>
  <si>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</si>
  <si>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</si>
  <si>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</si>
  <si>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</si>
  <si>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</si>
  <si>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</si>
  <si>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</si>
  <si>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</si>
  <si>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</si>
  <si>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</si>
  <si>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</si>
  <si>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</si>
  <si>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</si>
  <si>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</si>
  <si>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https://bolid.ru/id=41</t>
  </si>
  <si>
    <t>Revit 17</t>
  </si>
  <si>
    <t>Версия 1</t>
  </si>
  <si>
    <t>20.11.18</t>
  </si>
  <si>
    <t>шт</t>
  </si>
  <si>
    <t>ЗАО НВП «Болид»</t>
  </si>
  <si>
    <t>АЦДР.425412.005</t>
  </si>
  <si>
    <t>ШКП-4</t>
  </si>
  <si>
    <t>RCS</t>
  </si>
  <si>
    <t>Цвет материалов семейства  может незначительно отличаться от реального.</t>
  </si>
  <si>
    <t>АЦДР.425412.005-01</t>
  </si>
  <si>
    <t>ШКП-10</t>
  </si>
  <si>
    <t>АЦДР.425412.005-02</t>
  </si>
  <si>
    <t>ШКП-18</t>
  </si>
  <si>
    <t>АЦДР.425412.005-03</t>
  </si>
  <si>
    <t>ШКП-30</t>
  </si>
  <si>
    <t>BC_Шкаф_Контрольно-Пусковой_Болид_ШКП-4(10,18,30)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</si>
  <si>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4 кВт и 2.2 кВт соответственно.</t>
  </si>
  <si>
    <t>Шкаф контрольно-пусковой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</si>
  <si>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10 кВт и 5.5 кВт соответственно.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</si>
  <si>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18 кВт и 8.8 кВт соответственно.</t>
  </si>
  <si>
    <t>Шкаф контрольно-пусковой для автоматического и ручного управления трёхфазным асинхронным двигателем с короткозамкнутым ротором или однофазным двигателем (насосы, вентиляторы, приводы исполнительных механизмов) мощностью до 30 кВт и 13.8 кВт соответственно.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</si>
</sst>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5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" zoomScaleNormal="100" workbookViewId="0">
      <selection activeCell="A2" sqref="A2:C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512</v>
      </c>
      <c r="B3" s="28"/>
      <c r="C3" s="29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1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20</v>
      </c>
      <c r="D14" s="9"/>
      <c r="E14" s="9"/>
      <c r="F14" s="9"/>
    </row>
    <row r="15" spans="1:6" ht="173.2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513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514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400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170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506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507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20</v>
      </c>
    </row>
    <row r="34" spans="1:17" ht="15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515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514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504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400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170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400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505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6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6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6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6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508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509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20</v>
      </c>
    </row>
    <row r="53" spans="1:3" ht="150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516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514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504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400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170</v>
      </c>
    </row>
    <row r="59" spans="1:3" ht="31.5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400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505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0" x14ac:dyDescent="0.25">
      <c r="A62" s="8" t="s">
        <v>462</v>
      </c>
      <c r="B62" s="16" t="str">
        <f>IF(A62="-------",A62,VLOOKUP(A62,Лист2!$A$1:$B$284,2,FALSE))</f>
        <v>Ссылка на документацию по изделию</v>
      </c>
      <c r="C62" s="4" t="s">
        <v>496</v>
      </c>
    </row>
    <row r="63" spans="1:3" ht="30" x14ac:dyDescent="0.25">
      <c r="A63" s="8" t="s">
        <v>305</v>
      </c>
      <c r="B63" s="16" t="str">
        <f>IF(A63="-------",A63,VLOOKUP(A63,Лист2!$A$1:$B$284,2,FALSE))</f>
        <v>Ссылка на web-страницу изделия</v>
      </c>
      <c r="C63" s="4" t="s">
        <v>496</v>
      </c>
    </row>
    <row r="64" spans="1:3" ht="47.25" x14ac:dyDescent="0.25">
      <c r="A64" s="8" t="s">
        <v>162</v>
      </c>
      <c r="B64" s="16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497</v>
      </c>
    </row>
    <row r="65" spans="1:3" ht="31.5" x14ac:dyDescent="0.25">
      <c r="A65" s="8" t="s">
        <v>84</v>
      </c>
      <c r="B65" s="16" t="str">
        <f>IF(A65="-------",A65,VLOOKUP(A65,Лист2!$A$1:$B$284,2,FALSE))</f>
        <v>Указывается версия семейства (по правилам именования версий)</v>
      </c>
      <c r="C65" s="4" t="s">
        <v>498</v>
      </c>
    </row>
    <row r="66" spans="1:3" ht="15.75" x14ac:dyDescent="0.25">
      <c r="A66" s="8" t="s">
        <v>261</v>
      </c>
      <c r="B66" s="16">
        <f>IF(A66="-------",A66,VLOOKUP(A66,Лист2!$A$1:$B$284,2,FALSE))</f>
        <v>0</v>
      </c>
      <c r="C66" s="4" t="s">
        <v>499</v>
      </c>
    </row>
    <row r="67" spans="1:3" ht="31.5" x14ac:dyDescent="0.25">
      <c r="A67" s="8" t="s">
        <v>40</v>
      </c>
      <c r="B67" s="16" t="str">
        <f>IF(A67="-------",A67,VLOOKUP(A67,Лист2!$A$1:$B$284,2,FALSE))</f>
        <v>Единица измерения (кг, м.п., м², м³ и т.д.)</v>
      </c>
      <c r="C67" s="4" t="s">
        <v>500</v>
      </c>
    </row>
    <row r="68" spans="1:3" ht="30" x14ac:dyDescent="0.25">
      <c r="A68" s="8" t="s">
        <v>254</v>
      </c>
      <c r="B68" s="16" t="str">
        <f>IF(A68="-------",A68,VLOOKUP(A68,Лист2!$A$1:$B$284,2,FALSE))</f>
        <v>Завод изготовитель оборудования</v>
      </c>
      <c r="C68" s="4" t="s">
        <v>501</v>
      </c>
    </row>
    <row r="69" spans="1:3" ht="31.5" x14ac:dyDescent="0.25">
      <c r="A69" s="8" t="s">
        <v>409</v>
      </c>
      <c r="B69" s="16" t="str">
        <f>IF(A69="-------",A69,VLOOKUP(A69,Лист2!$A$1:$B$284,2,FALSE))</f>
        <v>Код оборудования, изделия, материала</v>
      </c>
      <c r="C69" s="4" t="s">
        <v>510</v>
      </c>
    </row>
    <row r="70" spans="1:3" ht="31.5" x14ac:dyDescent="0.25">
      <c r="A70" s="8" t="s">
        <v>313</v>
      </c>
      <c r="B70" s="16" t="str">
        <f>IF(A70="-------",A70,VLOOKUP(A70,Лист2!$A$1:$B$284,2,FALSE))</f>
        <v>Тип, марка, обозначение документа, опросного листа</v>
      </c>
      <c r="C70" s="4" t="s">
        <v>511</v>
      </c>
    </row>
    <row r="71" spans="1:3" ht="15.75" x14ac:dyDescent="0.25">
      <c r="A71" s="8" t="s">
        <v>0</v>
      </c>
      <c r="B71" s="16" t="str">
        <f>IF(A71="-------",A71,VLOOKUP(A71,Лист2!$A$1:$B$284,2,FALSE))</f>
        <v>Масса единицы изделия</v>
      </c>
      <c r="C71" s="4">
        <v>20</v>
      </c>
    </row>
    <row r="72" spans="1:3" ht="150" x14ac:dyDescent="0.25">
      <c r="A72" s="8" t="s">
        <v>411</v>
      </c>
      <c r="B72" s="16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517</v>
      </c>
    </row>
    <row r="73" spans="1:3" ht="47.25" x14ac:dyDescent="0.25">
      <c r="A73" s="8" t="s">
        <v>206</v>
      </c>
      <c r="B73" s="16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514</v>
      </c>
    </row>
    <row r="74" spans="1:3" ht="47.25" x14ac:dyDescent="0.25">
      <c r="A74" s="8" t="s">
        <v>309</v>
      </c>
      <c r="B74" s="16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504</v>
      </c>
    </row>
    <row r="75" spans="1:3" ht="15.75" x14ac:dyDescent="0.25">
      <c r="A75" s="8" t="s">
        <v>208</v>
      </c>
      <c r="B75" s="16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6" t="str">
        <f>IF(A76="-------",A76,VLOOKUP(A76,Лист2!$A$1:$B$284,2,FALSE))</f>
        <v>Габаритный размер (высота элемента)</v>
      </c>
      <c r="C76" s="4">
        <v>400</v>
      </c>
    </row>
    <row r="77" spans="1:3" ht="15.75" x14ac:dyDescent="0.25">
      <c r="A77" s="8" t="s">
        <v>336</v>
      </c>
      <c r="B77" s="16" t="str">
        <f>IF(A77="-------",A77,VLOOKUP(A77,Лист2!$A$1:$B$284,2,FALSE))</f>
        <v>Глубина проема, отверстия, приямка</v>
      </c>
      <c r="C77" s="4">
        <v>170</v>
      </c>
    </row>
    <row r="78" spans="1:3" ht="31.5" x14ac:dyDescent="0.25">
      <c r="A78" s="8" t="s">
        <v>295</v>
      </c>
      <c r="B78" s="16" t="str">
        <f>IF(A78="-------",A78,VLOOKUP(A78,Лист2!$A$1:$B$284,2,FALSE))</f>
        <v>Габаритный размер (ширина элемента)</v>
      </c>
      <c r="C78" s="4">
        <v>400</v>
      </c>
    </row>
    <row r="79" spans="1:3" ht="45" x14ac:dyDescent="0.25">
      <c r="A79" s="8" t="s">
        <v>180</v>
      </c>
      <c r="B79" s="16" t="str">
        <f>IF(A79="-------",A79,VLOOKUP(A79,Лист2!$A$1:$B$284,2,FALSE))</f>
        <v>Примечание к материалу</v>
      </c>
      <c r="C79" s="4" t="s">
        <v>505</v>
      </c>
    </row>
    <row r="80" spans="1:3" ht="15.75" x14ac:dyDescent="0.25">
      <c r="A80" s="8" t="s">
        <v>495</v>
      </c>
      <c r="B80" s="16" t="str">
        <f>IF(A80="-------",A80,VLOOKUP(A80,Лист2!$A$1:$B$284,2,FALSE))</f>
        <v>-------</v>
      </c>
      <c r="C80" s="4" t="s">
        <v>495</v>
      </c>
    </row>
    <row r="81" spans="1:17" ht="31.5" x14ac:dyDescent="0.25">
      <c r="A81" s="8" t="s">
        <v>275</v>
      </c>
      <c r="B81" s="16" t="str">
        <f>IF(A81="-------",A81,VLOOKUP(A81,Лист2!$A$1:$B$284,2,FALSE))</f>
        <v>Расстояние от центра до верхней границы зоны обслуживания</v>
      </c>
      <c r="C81" s="4">
        <v>200.000000000005</v>
      </c>
    </row>
    <row r="82" spans="1:17" ht="31.5" x14ac:dyDescent="0.25">
      <c r="A82" s="8" t="s">
        <v>340</v>
      </c>
      <c r="B82" s="16" t="str">
        <f>IF(A82="-------",A82,VLOOKUP(A82,Лист2!$A$1:$B$284,2,FALSE))</f>
        <v>Расстояние от центра до левой границы зоны обслуживания</v>
      </c>
      <c r="C82" s="4">
        <v>200.000000000011</v>
      </c>
    </row>
    <row r="83" spans="1:17" ht="31.5" x14ac:dyDescent="0.25">
      <c r="A83" s="8" t="s">
        <v>482</v>
      </c>
      <c r="B83" s="16" t="str">
        <f>IF(A83="-------",A83,VLOOKUP(A83,Лист2!$A$1:$B$284,2,FALSE))</f>
        <v>Расстояние от центра до нижней границы зоны обслуживания</v>
      </c>
      <c r="C83" s="4">
        <v>200.000000000005</v>
      </c>
    </row>
    <row r="84" spans="1:17" ht="31.5" x14ac:dyDescent="0.25">
      <c r="A84" s="8" t="s">
        <v>222</v>
      </c>
      <c r="B84" s="16" t="str">
        <f>IF(A84="-------",A84,VLOOKUP(A84,Лист2!$A$1:$B$284,2,FALSE))</f>
        <v>Расстояние от центра до правой границы зоны обслуживания</v>
      </c>
      <c r="C84" s="4">
        <v>199.99999999998801</v>
      </c>
    </row>
    <row r="85" spans="1:17" ht="15.75" x14ac:dyDescent="0.25">
      <c r="A85" s="8" t="s">
        <v>142</v>
      </c>
      <c r="B85" s="16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16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2" t="s">
        <v>433</v>
      </c>
      <c r="B87" s="23" t="str">
        <f>IF(A87="-------",A87,VLOOKUP(A87,Лист2!$A$1:$B$284,2,FALSE))</f>
        <v>Смещение условно-графического обозначения по оси Х влево, вправо.</v>
      </c>
      <c r="C87" s="24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2020-06-08T13:21:44Z</dcterms:modified>
</cp:coreProperties>
</file>